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35"/>
  </bookViews>
  <sheets>
    <sheet name="registre journalier du logeur" sheetId="4" r:id="rId1"/>
    <sheet name="données" sheetId="2" state="hidden" r:id="rId2"/>
  </sheets>
  <calcPr calcId="145621"/>
</workbook>
</file>

<file path=xl/calcChain.xml><?xml version="1.0" encoding="utf-8"?>
<calcChain xmlns="http://schemas.openxmlformats.org/spreadsheetml/2006/main">
  <c r="F2" i="4" l="1"/>
  <c r="F5" i="4"/>
  <c r="F4" i="4"/>
  <c r="G2" i="4"/>
  <c r="H2" i="4" l="1"/>
  <c r="G3" i="4"/>
  <c r="G4" i="4"/>
  <c r="G5" i="4"/>
  <c r="H5" i="4" s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F3" i="4"/>
  <c r="F6" i="4"/>
  <c r="H6" i="4" s="1"/>
  <c r="F7" i="4"/>
  <c r="H7" i="4" s="1"/>
  <c r="F8" i="4"/>
  <c r="H8" i="4" s="1"/>
  <c r="F9" i="4"/>
  <c r="H9" i="4" s="1"/>
  <c r="F10" i="4"/>
  <c r="H10" i="4" s="1"/>
  <c r="F11" i="4"/>
  <c r="H11" i="4" s="1"/>
  <c r="F12" i="4"/>
  <c r="H12" i="4" s="1"/>
  <c r="F13" i="4"/>
  <c r="H13" i="4" s="1"/>
  <c r="F14" i="4"/>
  <c r="H14" i="4" s="1"/>
  <c r="F15" i="4"/>
  <c r="H15" i="4" s="1"/>
  <c r="F16" i="4"/>
  <c r="H16" i="4" s="1"/>
  <c r="F17" i="4"/>
  <c r="H17" i="4" s="1"/>
  <c r="F18" i="4"/>
  <c r="H18" i="4" s="1"/>
  <c r="F19" i="4"/>
  <c r="H19" i="4" s="1"/>
  <c r="F20" i="4"/>
  <c r="H20" i="4" s="1"/>
  <c r="F21" i="4"/>
  <c r="H21" i="4" s="1"/>
  <c r="F22" i="4"/>
  <c r="H22" i="4" s="1"/>
  <c r="F23" i="4"/>
  <c r="H23" i="4" s="1"/>
  <c r="F24" i="4"/>
  <c r="H24" i="4" s="1"/>
  <c r="F25" i="4"/>
  <c r="H25" i="4" s="1"/>
  <c r="F26" i="4"/>
  <c r="H26" i="4" s="1"/>
  <c r="F27" i="4"/>
  <c r="H27" i="4" s="1"/>
  <c r="F28" i="4"/>
  <c r="H28" i="4" s="1"/>
  <c r="F29" i="4"/>
  <c r="H29" i="4" s="1"/>
  <c r="F30" i="4"/>
  <c r="H30" i="4" s="1"/>
  <c r="F31" i="4"/>
  <c r="H31" i="4" s="1"/>
  <c r="F32" i="4"/>
  <c r="H32" i="4" s="1"/>
  <c r="F33" i="4"/>
  <c r="H33" i="4" s="1"/>
  <c r="F34" i="4"/>
  <c r="H34" i="4" s="1"/>
  <c r="F35" i="4"/>
  <c r="H35" i="4" s="1"/>
  <c r="F36" i="4"/>
  <c r="H36" i="4" s="1"/>
  <c r="F37" i="4"/>
  <c r="H37" i="4" s="1"/>
  <c r="F38" i="4"/>
  <c r="H38" i="4" s="1"/>
  <c r="F39" i="4"/>
  <c r="H39" i="4" s="1"/>
  <c r="F40" i="4"/>
  <c r="H40" i="4" s="1"/>
  <c r="F41" i="4"/>
  <c r="H41" i="4" s="1"/>
  <c r="H4" i="4" l="1"/>
  <c r="H3" i="4"/>
  <c r="H42" i="4" l="1"/>
</calcChain>
</file>

<file path=xl/sharedStrings.xml><?xml version="1.0" encoding="utf-8"?>
<sst xmlns="http://schemas.openxmlformats.org/spreadsheetml/2006/main" count="59" uniqueCount="53">
  <si>
    <t>Chaque mois, vous devez retourner en Mairie un registre journalier par hébergement avant le 10 du mois suivant, soit:</t>
  </si>
  <si>
    <t>• Déclaration de Janvier</t>
  </si>
  <si>
    <t>• Déclaration de Février</t>
  </si>
  <si>
    <t>• Déclaration de Décembre</t>
  </si>
  <si>
    <t>• Etc …</t>
  </si>
  <si>
    <t>entre le 1er et le 10 Février 2018</t>
  </si>
  <si>
    <t>entre le 1er et le 10 Mars 2018</t>
  </si>
  <si>
    <t>entre le 1er et le 10 Janvier 2019</t>
  </si>
  <si>
    <t>Propriétaire</t>
  </si>
  <si>
    <t>Adresse (où vous écrire)/CP/Ville :</t>
  </si>
  <si>
    <t xml:space="preserve">Tél. : </t>
  </si>
  <si>
    <t>Email :</t>
  </si>
  <si>
    <t>Fax :</t>
  </si>
  <si>
    <t>Portable :</t>
  </si>
  <si>
    <t>Hébergement</t>
  </si>
  <si>
    <t>Adresse de l'hébergement :</t>
  </si>
  <si>
    <t>(nombre de personnes)</t>
  </si>
  <si>
    <t>Appartement</t>
  </si>
  <si>
    <t>Maison :</t>
  </si>
  <si>
    <t>Sélectionnez la catégorie de votre hébergement :</t>
  </si>
  <si>
    <t>Capacité du meublé :</t>
  </si>
  <si>
    <t>cocher</t>
  </si>
  <si>
    <t>Classement</t>
  </si>
  <si>
    <t>(C)</t>
  </si>
  <si>
    <t>£</t>
  </si>
  <si>
    <t>Non classé</t>
  </si>
  <si>
    <t>2*</t>
  </si>
  <si>
    <t>3*</t>
  </si>
  <si>
    <t>Nom/Prénom :</t>
  </si>
  <si>
    <t>Du</t>
  </si>
  <si>
    <t>Au</t>
  </si>
  <si>
    <t>Taxe additionnelle</t>
  </si>
  <si>
    <t>Taxe revenant à la commune</t>
  </si>
  <si>
    <t>A remplir par le service</t>
  </si>
  <si>
    <t>Merci de cocher la (les) case (s) si vous êtes dans l'une des situations suivantes :</t>
  </si>
  <si>
    <r>
      <rPr>
        <sz val="11"/>
        <color theme="3" tint="-0.249977111117893"/>
        <rFont val="Wingdings 2"/>
        <family val="1"/>
        <charset val="2"/>
      </rPr>
      <t>£</t>
    </r>
    <r>
      <rPr>
        <sz val="11"/>
        <color theme="3" tint="-0.249977111117893"/>
        <rFont val="Calibri"/>
        <family val="2"/>
        <scheme val="minor"/>
      </rPr>
      <t>Je n'ai pas loué mon meublé pendant cette période</t>
    </r>
  </si>
  <si>
    <r>
      <rPr>
        <sz val="11"/>
        <color theme="3" tint="-0.249977111117893"/>
        <rFont val="Wingdings 2"/>
        <family val="1"/>
        <charset val="2"/>
      </rPr>
      <t>£</t>
    </r>
    <r>
      <rPr>
        <sz val="11"/>
        <color theme="3" tint="-0.249977111117893"/>
        <rFont val="Calibri"/>
        <family val="2"/>
        <scheme val="minor"/>
      </rPr>
      <t>Je cesse définitivement de louer mon meublé pour la raison suivante :</t>
    </r>
  </si>
  <si>
    <r>
      <rPr>
        <sz val="11"/>
        <color theme="3" tint="-0.249977111117893"/>
        <rFont val="Wingdings 2"/>
        <family val="1"/>
        <charset val="2"/>
      </rPr>
      <t>£</t>
    </r>
    <r>
      <rPr>
        <sz val="11"/>
        <color theme="3" tint="-0.249977111117893"/>
        <rFont val="Calibri"/>
        <family val="2"/>
        <scheme val="minor"/>
      </rPr>
      <t>Mon meublé est géré par l'agence immobilière suivante :</t>
    </r>
  </si>
  <si>
    <r>
      <rPr>
        <b/>
        <u/>
        <sz val="11"/>
        <color rgb="FFC00000"/>
        <rFont val="Calibri"/>
        <family val="2"/>
        <scheme val="minor"/>
      </rPr>
      <t>Important</t>
    </r>
    <r>
      <rPr>
        <sz val="11"/>
        <color theme="1"/>
        <rFont val="Calibri"/>
        <family val="2"/>
        <scheme val="minor"/>
      </rPr>
      <t xml:space="preserve"> : à retourner même s'il n'y a pas eu de location. Dans ce cas </t>
    </r>
    <r>
      <rPr>
        <b/>
        <sz val="11"/>
        <color theme="1"/>
        <rFont val="Calibri"/>
        <family val="2"/>
        <scheme val="minor"/>
      </rPr>
      <t>noter 0€ et le retourner au service</t>
    </r>
    <r>
      <rPr>
        <sz val="11"/>
        <color theme="1"/>
        <rFont val="Calibri"/>
        <family val="2"/>
        <scheme val="minor"/>
      </rPr>
      <t>.</t>
    </r>
  </si>
  <si>
    <t>*Tarif fixés par délibération du conseil Municipal du 06 juin 2016 et délibération de l'assemblé départementale,</t>
  </si>
  <si>
    <t>** Voir fiche "à l'attention des logeurs" dans la partie "exonération"</t>
  </si>
  <si>
    <r>
      <rPr>
        <u/>
        <sz val="9"/>
        <color theme="3" tint="-0.249977111117893"/>
        <rFont val="Calibri"/>
        <family val="2"/>
        <scheme val="minor"/>
      </rPr>
      <t>Période de perception</t>
    </r>
    <r>
      <rPr>
        <sz val="9"/>
        <color theme="3" tint="-0.249977111117893"/>
        <rFont val="Calibri"/>
        <family val="2"/>
        <scheme val="minor"/>
      </rPr>
      <t xml:space="preserve"> : </t>
    </r>
    <r>
      <rPr>
        <sz val="8"/>
        <color theme="3" tint="-0.249977111117893"/>
        <rFont val="Calibri"/>
        <family val="2"/>
        <scheme val="minor"/>
      </rPr>
      <t>1er janvier au 31 décembre 2018</t>
    </r>
  </si>
  <si>
    <t>Je certifie sur l'honneur l'exactitude des informations contenues dans cet état et m'engage à prévenir le Service Initiatives Locales et Dévelopement Economique pour tout changement de situation.</t>
  </si>
  <si>
    <r>
      <t>Date/Nom/</t>
    </r>
    <r>
      <rPr>
        <b/>
        <u/>
        <sz val="9"/>
        <rFont val="Calibri"/>
        <family val="2"/>
        <scheme val="minor"/>
      </rPr>
      <t>Signature obligatoire :</t>
    </r>
  </si>
  <si>
    <t>Information :</t>
  </si>
  <si>
    <t>Montant</t>
  </si>
  <si>
    <t xml:space="preserve">Tarif à appliquer par adulte et par nuitée* </t>
  </si>
  <si>
    <t>Nbre Adultes</t>
  </si>
  <si>
    <t>Nbre Exonérés</t>
  </si>
  <si>
    <t>Nbre Nuitées</t>
  </si>
  <si>
    <t>TOTAL</t>
  </si>
  <si>
    <t>Clasmt Etl</t>
  </si>
  <si>
    <t>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</si>
</sst>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Wingdings 2"/>
      <family val="1"/>
      <charset val="2"/>
    </font>
    <font>
      <b/>
      <u/>
      <sz val="11"/>
      <color theme="3" tint="-0.249977111117893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u/>
      <sz val="9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0" borderId="0" xfId="0" applyBorder="1" applyAlignment="1">
      <alignment horizontal="left" vertical="center"/>
    </xf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1" fillId="0" borderId="4" xfId="0" applyFont="1" applyBorder="1"/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/>
    <xf numFmtId="0" fontId="10" fillId="4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0" fillId="2" borderId="8" xfId="0" applyFont="1" applyFill="1" applyBorder="1"/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8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8" fontId="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0" xfId="1" applyFont="1"/>
    <xf numFmtId="0" fontId="8" fillId="3" borderId="29" xfId="0" applyFont="1" applyFill="1" applyBorder="1" applyAlignment="1">
      <alignment horizontal="center" vertical="center"/>
    </xf>
    <xf numFmtId="44" fontId="21" fillId="0" borderId="3" xfId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43" xfId="1" applyFont="1" applyBorder="1" applyAlignment="1">
      <alignment horizontal="center"/>
    </xf>
    <xf numFmtId="44" fontId="0" fillId="0" borderId="44" xfId="1" applyFont="1" applyBorder="1" applyAlignment="1">
      <alignment horizontal="center"/>
    </xf>
    <xf numFmtId="44" fontId="0" fillId="0" borderId="32" xfId="1" applyFont="1" applyBorder="1" applyAlignment="1">
      <alignment horizontal="center"/>
    </xf>
    <xf numFmtId="44" fontId="0" fillId="0" borderId="33" xfId="1" applyFont="1" applyBorder="1" applyAlignment="1">
      <alignment horizontal="center"/>
    </xf>
    <xf numFmtId="44" fontId="7" fillId="0" borderId="30" xfId="1" applyFont="1" applyBorder="1" applyAlignment="1">
      <alignment horizontal="center" vertical="center"/>
    </xf>
    <xf numFmtId="44" fontId="0" fillId="0" borderId="20" xfId="1" applyFont="1" applyBorder="1" applyAlignment="1">
      <alignment horizontal="center"/>
    </xf>
    <xf numFmtId="44" fontId="0" fillId="0" borderId="42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5" xfId="1" applyFont="1" applyBorder="1" applyAlignment="1">
      <alignment horizontal="center"/>
    </xf>
    <xf numFmtId="14" fontId="0" fillId="0" borderId="18" xfId="0" applyNumberFormat="1" applyBorder="1" applyAlignment="1" applyProtection="1">
      <alignment horizontal="left" vertical="center"/>
      <protection locked="0"/>
    </xf>
    <xf numFmtId="14" fontId="0" fillId="0" borderId="43" xfId="0" applyNumberFormat="1" applyBorder="1" applyAlignment="1" applyProtection="1">
      <alignment horizontal="left" vertical="center"/>
      <protection locked="0"/>
    </xf>
    <xf numFmtId="14" fontId="0" fillId="0" borderId="39" xfId="0" applyNumberFormat="1" applyBorder="1" applyAlignment="1" applyProtection="1">
      <alignment horizontal="left" vertical="center"/>
      <protection locked="0"/>
    </xf>
    <xf numFmtId="14" fontId="0" fillId="0" borderId="44" xfId="0" applyNumberFormat="1" applyBorder="1" applyAlignment="1" applyProtection="1">
      <alignment horizontal="left" vertical="center"/>
      <protection locked="0"/>
    </xf>
    <xf numFmtId="14" fontId="0" fillId="0" borderId="21" xfId="0" applyNumberFormat="1" applyBorder="1" applyAlignment="1" applyProtection="1">
      <alignment horizontal="left" vertical="center"/>
      <protection locked="0"/>
    </xf>
    <xf numFmtId="14" fontId="0" fillId="0" borderId="32" xfId="0" applyNumberForma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4" xfId="0" applyBorder="1" applyProtection="1"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8" fontId="1" fillId="2" borderId="14" xfId="0" applyNumberFormat="1" applyFont="1" applyFill="1" applyBorder="1" applyAlignment="1">
      <alignment horizontal="center" vertical="center"/>
    </xf>
    <xf numFmtId="8" fontId="1" fillId="2" borderId="6" xfId="0" applyNumberFormat="1" applyFont="1" applyFill="1" applyBorder="1" applyAlignment="1">
      <alignment horizontal="center" vertical="center"/>
    </xf>
    <xf numFmtId="8" fontId="1" fillId="2" borderId="2" xfId="0" applyNumberFormat="1" applyFont="1" applyFill="1" applyBorder="1" applyAlignment="1">
      <alignment horizontal="center" vertical="center"/>
    </xf>
    <xf numFmtId="8" fontId="1" fillId="2" borderId="8" xfId="0" applyNumberFormat="1" applyFont="1" applyFill="1" applyBorder="1" applyAlignment="1">
      <alignment horizontal="center" vertical="center"/>
    </xf>
    <xf numFmtId="8" fontId="1" fillId="2" borderId="13" xfId="0" applyNumberFormat="1" applyFont="1" applyFill="1" applyBorder="1" applyAlignment="1">
      <alignment horizontal="center" vertical="center"/>
    </xf>
    <xf numFmtId="8" fontId="1" fillId="2" borderId="11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10">
    <dxf>
      <alignment horizontal="center" textRotation="0" indent="0" justifyLastLine="0" shrinkToFit="0" readingOrder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numFmt numFmtId="0" formatCode="General"/>
      <alignment horizontal="center" textRotation="0" indent="0" justifyLastLine="0" shrinkToFit="0" readingOrder="0"/>
    </dxf>
    <dxf>
      <protection locked="0" hidden="0"/>
    </dxf>
    <dxf>
      <protection locked="0" hidden="0"/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au1" displayName="Tableau1" ref="A1:H42" totalsRowShown="0" headerRowDxfId="9" tableBorderDxfId="8">
  <autoFilter ref="A1:H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u" dataDxfId="7"/>
    <tableColumn id="3" name="Au" dataDxfId="6"/>
    <tableColumn id="11" name="Clasmt Etl" dataDxfId="5"/>
    <tableColumn id="6" name="Nbre Adultes" dataDxfId="4"/>
    <tableColumn id="7" name="Nbre Exonérés" dataDxfId="3"/>
    <tableColumn id="8" name="Nbre Nuitées" dataDxfId="2">
      <calculatedColumnFormula>+Tableau1[[#This Row],[Au]]-Tableau1[[#This Row],[Du]]</calculatedColumnFormula>
    </tableColumn>
    <tableColumn id="12" name="Tarif" dataDxfId="1" dataCellStyle="Monétaire">
      <calculatedColumnFormula>IFERROR(VLOOKUP(Tableau1[[#This Row],[Clasmt Etl]],Tableau2[[Classement]:[Tarif]],2,FALSE),"")</calculatedColumnFormula>
    </tableColumn>
    <tableColumn id="9" name="Montant" dataDxfId="0" dataCellStyle="Monétaire">
      <calculatedColumnFormula>Tableau1[[#This Row],[Nbre Adultes]]*Tableau1[[#This Row],[Nbre Nuitées]]*Tableau1[[#This Row],[Tarif]]</calculatedColumnFormula>
    </tableColumn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2:B5" totalsRowShown="0">
  <autoFilter ref="A2:B5"/>
  <tableColumns count="2">
    <tableColumn id="1" name="Classement"/>
    <tableColumn id="2" name="Tarif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abSelected="1" view="pageLayout" zoomScaleNormal="100" workbookViewId="0">
      <selection activeCell="H12" sqref="H12"/>
    </sheetView>
  </sheetViews>
  <sheetFormatPr baseColWidth="10" defaultRowHeight="15" x14ac:dyDescent="0.25"/>
  <cols>
    <col min="1" max="1" width="12.28515625" customWidth="1"/>
    <col min="3" max="3" width="9.28515625" bestFit="1" customWidth="1"/>
    <col min="4" max="4" width="14.28515625" customWidth="1"/>
    <col min="5" max="5" width="14.42578125" customWidth="1"/>
    <col min="6" max="6" width="13.5703125" style="61" customWidth="1"/>
    <col min="7" max="7" width="7.140625" style="61" customWidth="1"/>
    <col min="8" max="8" width="12.28515625" style="61" customWidth="1"/>
    <col min="9" max="9" width="11.7109375" customWidth="1"/>
    <col min="10" max="10" width="11" customWidth="1"/>
    <col min="11" max="11" width="11.5703125" customWidth="1"/>
    <col min="12" max="12" width="12.42578125" customWidth="1"/>
    <col min="13" max="13" width="3" customWidth="1"/>
    <col min="14" max="14" width="10.42578125" customWidth="1"/>
  </cols>
  <sheetData>
    <row r="1" spans="1:17" ht="15.75" thickBot="1" x14ac:dyDescent="0.3">
      <c r="A1" s="51" t="s">
        <v>29</v>
      </c>
      <c r="B1" s="51" t="s">
        <v>30</v>
      </c>
      <c r="C1" s="7" t="s">
        <v>51</v>
      </c>
      <c r="D1" s="29" t="s">
        <v>47</v>
      </c>
      <c r="E1" s="29" t="s">
        <v>48</v>
      </c>
      <c r="F1" s="29" t="s">
        <v>49</v>
      </c>
      <c r="G1" s="29" t="s">
        <v>52</v>
      </c>
      <c r="H1" s="29" t="s">
        <v>45</v>
      </c>
      <c r="I1" s="30" t="s">
        <v>44</v>
      </c>
      <c r="J1" s="2"/>
      <c r="K1" s="2"/>
      <c r="L1" s="2"/>
      <c r="M1" s="2"/>
      <c r="N1" s="2"/>
      <c r="O1" s="2"/>
      <c r="P1" s="2"/>
      <c r="Q1" s="3"/>
    </row>
    <row r="2" spans="1:17" ht="15" customHeight="1" x14ac:dyDescent="0.25">
      <c r="A2" s="71"/>
      <c r="B2" s="72"/>
      <c r="C2" s="83">
        <v>0</v>
      </c>
      <c r="D2" s="85"/>
      <c r="E2" s="86"/>
      <c r="F2" s="55">
        <f>+Tableau1[[#This Row],[Au]]-Tableau1[[#This Row],[Du]]</f>
        <v>0</v>
      </c>
      <c r="G2" s="62">
        <f>IFERROR(VLOOKUP(Tableau1[[#This Row],[Clasmt Etl]],Tableau2[[Classement]:[Tarif]],2,FALSE),"")</f>
        <v>0.55000000000000004</v>
      </c>
      <c r="H2" s="67">
        <f>Tableau1[[#This Row],[Nbre Adultes]]*Tableau1[[#This Row],[Nbre Nuitées]]*Tableau1[[#This Row],[Tarif]]</f>
        <v>0</v>
      </c>
      <c r="I2" s="94" t="s">
        <v>0</v>
      </c>
      <c r="J2" s="95"/>
      <c r="K2" s="95"/>
      <c r="L2" s="95"/>
      <c r="M2" s="95"/>
      <c r="N2" s="95"/>
      <c r="O2" s="95"/>
      <c r="P2" s="95"/>
      <c r="Q2" s="96"/>
    </row>
    <row r="3" spans="1:17" ht="15" customHeight="1" x14ac:dyDescent="0.25">
      <c r="A3" s="73"/>
      <c r="B3" s="74"/>
      <c r="C3" s="83">
        <v>0</v>
      </c>
      <c r="D3" s="87"/>
      <c r="E3" s="88"/>
      <c r="F3" s="56">
        <f>+Tableau1[[#This Row],[Au]]-Tableau1[[#This Row],[Du]]</f>
        <v>0</v>
      </c>
      <c r="G3" s="63">
        <f>IFERROR(VLOOKUP(Tableau1[[#This Row],[Clasmt Etl]],Tableau2[[Classement]:[Tarif]],2,FALSE),"")</f>
        <v>0.55000000000000004</v>
      </c>
      <c r="H3" s="68">
        <f>Tableau1[[#This Row],[Nbre Adultes]]*Tableau1[[#This Row],[Nbre Nuitées]]*Tableau1[[#This Row],[Tarif]]</f>
        <v>0</v>
      </c>
      <c r="I3" s="94"/>
      <c r="J3" s="95"/>
      <c r="K3" s="95"/>
      <c r="L3" s="95"/>
      <c r="M3" s="95"/>
      <c r="N3" s="95"/>
      <c r="O3" s="95"/>
      <c r="P3" s="95"/>
      <c r="Q3" s="96"/>
    </row>
    <row r="4" spans="1:17" x14ac:dyDescent="0.25">
      <c r="A4" s="75"/>
      <c r="B4" s="76"/>
      <c r="C4" s="83">
        <v>0</v>
      </c>
      <c r="D4" s="89"/>
      <c r="E4" s="90"/>
      <c r="F4" s="57">
        <f>+Tableau1[[#This Row],[Au]]-Tableau1[[#This Row],[Du]]</f>
        <v>0</v>
      </c>
      <c r="G4" s="64">
        <f>IFERROR(VLOOKUP(Tableau1[[#This Row],[Clasmt Etl]],Tableau2[[Classement]:[Tarif]],2,FALSE),"")</f>
        <v>0.55000000000000004</v>
      </c>
      <c r="H4" s="69">
        <f>Tableau1[[#This Row],[Nbre Adultes]]*Tableau1[[#This Row],[Nbre Nuitées]]*Tableau1[[#This Row],[Tarif]]</f>
        <v>0</v>
      </c>
      <c r="I4" s="97" t="s">
        <v>1</v>
      </c>
      <c r="J4" s="98"/>
      <c r="K4" s="1"/>
      <c r="L4" s="99" t="s">
        <v>5</v>
      </c>
      <c r="M4" s="99"/>
      <c r="N4" s="99"/>
      <c r="O4" s="99"/>
      <c r="P4" s="99"/>
      <c r="Q4" s="4"/>
    </row>
    <row r="5" spans="1:17" x14ac:dyDescent="0.25">
      <c r="A5" s="77"/>
      <c r="B5" s="78"/>
      <c r="C5" s="83">
        <v>0</v>
      </c>
      <c r="D5" s="89"/>
      <c r="E5" s="90"/>
      <c r="F5" s="57">
        <f>+Tableau1[[#This Row],[Au]]-Tableau1[[#This Row],[Du]]</f>
        <v>0</v>
      </c>
      <c r="G5" s="64">
        <f>IFERROR(VLOOKUP(Tableau1[[#This Row],[Clasmt Etl]],Tableau2[[Classement]:[Tarif]],2,FALSE),"")</f>
        <v>0.55000000000000004</v>
      </c>
      <c r="H5" s="69">
        <f>Tableau1[[#This Row],[Nbre Adultes]]*Tableau1[[#This Row],[Nbre Nuitées]]*Tableau1[[#This Row],[Tarif]]</f>
        <v>0</v>
      </c>
      <c r="I5" s="97" t="s">
        <v>2</v>
      </c>
      <c r="J5" s="98"/>
      <c r="K5" s="1"/>
      <c r="L5" s="99" t="s">
        <v>6</v>
      </c>
      <c r="M5" s="99"/>
      <c r="N5" s="99"/>
      <c r="O5" s="99"/>
      <c r="P5" s="99"/>
      <c r="Q5" s="4"/>
    </row>
    <row r="6" spans="1:17" x14ac:dyDescent="0.25">
      <c r="A6" s="77"/>
      <c r="B6" s="78"/>
      <c r="C6" s="83">
        <v>0</v>
      </c>
      <c r="D6" s="89"/>
      <c r="E6" s="90"/>
      <c r="F6" s="57">
        <f>+Tableau1[[#This Row],[Au]]-Tableau1[[#This Row],[Du]]</f>
        <v>0</v>
      </c>
      <c r="G6" s="64">
        <f>IFERROR(VLOOKUP(Tableau1[[#This Row],[Clasmt Etl]],Tableau2[[Classement]:[Tarif]],2,FALSE),"")</f>
        <v>0.55000000000000004</v>
      </c>
      <c r="H6" s="69">
        <f>Tableau1[[#This Row],[Nbre Adultes]]*Tableau1[[#This Row],[Nbre Nuitées]]*Tableau1[[#This Row],[Tarif]]</f>
        <v>0</v>
      </c>
      <c r="I6" s="97" t="s">
        <v>4</v>
      </c>
      <c r="J6" s="98"/>
      <c r="K6" s="1"/>
      <c r="L6" s="10"/>
      <c r="M6" s="10"/>
      <c r="N6" s="10"/>
      <c r="O6" s="10"/>
      <c r="P6" s="10"/>
      <c r="Q6" s="4"/>
    </row>
    <row r="7" spans="1:17" ht="15.75" thickBot="1" x14ac:dyDescent="0.3">
      <c r="A7" s="77"/>
      <c r="B7" s="78"/>
      <c r="C7" s="83">
        <v>0</v>
      </c>
      <c r="D7" s="89"/>
      <c r="E7" s="90"/>
      <c r="F7" s="57">
        <f>+Tableau1[[#This Row],[Au]]-Tableau1[[#This Row],[Du]]</f>
        <v>0</v>
      </c>
      <c r="G7" s="64">
        <f>IFERROR(VLOOKUP(Tableau1[[#This Row],[Clasmt Etl]],Tableau2[[Classement]:[Tarif]],2,FALSE),"")</f>
        <v>0.55000000000000004</v>
      </c>
      <c r="H7" s="69">
        <f>Tableau1[[#This Row],[Nbre Adultes]]*Tableau1[[#This Row],[Nbre Nuitées]]*Tableau1[[#This Row],[Tarif]]</f>
        <v>0</v>
      </c>
      <c r="I7" s="123" t="s">
        <v>3</v>
      </c>
      <c r="J7" s="124"/>
      <c r="K7" s="5"/>
      <c r="L7" s="102" t="s">
        <v>7</v>
      </c>
      <c r="M7" s="102"/>
      <c r="N7" s="102"/>
      <c r="O7" s="102"/>
      <c r="P7" s="102"/>
      <c r="Q7" s="6"/>
    </row>
    <row r="8" spans="1:17" thickBot="1" x14ac:dyDescent="0.35">
      <c r="A8" s="77"/>
      <c r="B8" s="78"/>
      <c r="C8" s="83">
        <v>0</v>
      </c>
      <c r="D8" s="89"/>
      <c r="E8" s="90"/>
      <c r="F8" s="57">
        <f>+Tableau1[[#This Row],[Au]]-Tableau1[[#This Row],[Du]]</f>
        <v>0</v>
      </c>
      <c r="G8" s="64">
        <f>IFERROR(VLOOKUP(Tableau1[[#This Row],[Clasmt Etl]],Tableau2[[Classement]:[Tarif]],2,FALSE),"")</f>
        <v>0.55000000000000004</v>
      </c>
      <c r="H8" s="69">
        <f>Tableau1[[#This Row],[Nbre Adultes]]*Tableau1[[#This Row],[Nbre Nuitées]]*Tableau1[[#This Row],[Tarif]]</f>
        <v>0</v>
      </c>
    </row>
    <row r="9" spans="1:17" x14ac:dyDescent="0.25">
      <c r="A9" s="77"/>
      <c r="B9" s="78"/>
      <c r="C9" s="83">
        <v>0</v>
      </c>
      <c r="D9" s="89"/>
      <c r="E9" s="90"/>
      <c r="F9" s="57">
        <f>+Tableau1[[#This Row],[Au]]-Tableau1[[#This Row],[Du]]</f>
        <v>0</v>
      </c>
      <c r="G9" s="64">
        <f>IFERROR(VLOOKUP(Tableau1[[#This Row],[Clasmt Etl]],Tableau2[[Classement]:[Tarif]],2,FALSE),"")</f>
        <v>0.55000000000000004</v>
      </c>
      <c r="H9" s="69">
        <f>Tableau1[[#This Row],[Nbre Adultes]]*Tableau1[[#This Row],[Nbre Nuitées]]*Tableau1[[#This Row],[Tarif]]</f>
        <v>0</v>
      </c>
      <c r="I9" s="19" t="s">
        <v>8</v>
      </c>
      <c r="J9" s="2"/>
      <c r="K9" s="2"/>
      <c r="L9" s="3"/>
      <c r="N9" s="19" t="s">
        <v>14</v>
      </c>
      <c r="O9" s="2"/>
      <c r="P9" s="2"/>
      <c r="Q9" s="3"/>
    </row>
    <row r="10" spans="1:17" x14ac:dyDescent="0.25">
      <c r="A10" s="77"/>
      <c r="B10" s="78"/>
      <c r="C10" s="83">
        <v>0</v>
      </c>
      <c r="D10" s="89"/>
      <c r="E10" s="90"/>
      <c r="F10" s="57">
        <f>+Tableau1[[#This Row],[Au]]-Tableau1[[#This Row],[Du]]</f>
        <v>0</v>
      </c>
      <c r="G10" s="64">
        <f>IFERROR(VLOOKUP(Tableau1[[#This Row],[Clasmt Etl]],Tableau2[[Classement]:[Tarif]],2,FALSE),"")</f>
        <v>0.55000000000000004</v>
      </c>
      <c r="H10" s="69">
        <f>Tableau1[[#This Row],[Nbre Adultes]]*Tableau1[[#This Row],[Nbre Nuitées]]*Tableau1[[#This Row],[Tarif]]</f>
        <v>0</v>
      </c>
      <c r="I10" s="11" t="s">
        <v>28</v>
      </c>
      <c r="J10" s="100"/>
      <c r="K10" s="100"/>
      <c r="L10" s="101"/>
      <c r="N10" s="11" t="s">
        <v>15</v>
      </c>
      <c r="O10" s="12"/>
      <c r="P10" s="12"/>
      <c r="Q10" s="13"/>
    </row>
    <row r="11" spans="1:17" x14ac:dyDescent="0.25">
      <c r="A11" s="77"/>
      <c r="B11" s="78"/>
      <c r="C11" s="83">
        <v>0</v>
      </c>
      <c r="D11" s="89"/>
      <c r="E11" s="90"/>
      <c r="F11" s="57">
        <f>+Tableau1[[#This Row],[Au]]-Tableau1[[#This Row],[Du]]</f>
        <v>0</v>
      </c>
      <c r="G11" s="64">
        <f>IFERROR(VLOOKUP(Tableau1[[#This Row],[Clasmt Etl]],Tableau2[[Classement]:[Tarif]],2,FALSE),"")</f>
        <v>0.55000000000000004</v>
      </c>
      <c r="H11" s="69">
        <f>Tableau1[[#This Row],[Nbre Adultes]]*Tableau1[[#This Row],[Nbre Nuitées]]*Tableau1[[#This Row],[Tarif]]</f>
        <v>0</v>
      </c>
      <c r="I11" s="11" t="s">
        <v>9</v>
      </c>
      <c r="J11" s="12"/>
      <c r="K11" s="12"/>
      <c r="L11" s="13"/>
      <c r="N11" s="131"/>
      <c r="O11" s="100"/>
      <c r="P11" s="100"/>
      <c r="Q11" s="101"/>
    </row>
    <row r="12" spans="1:17" x14ac:dyDescent="0.25">
      <c r="A12" s="77"/>
      <c r="B12" s="78"/>
      <c r="C12" s="83">
        <v>0</v>
      </c>
      <c r="D12" s="89"/>
      <c r="E12" s="90"/>
      <c r="F12" s="57">
        <f>+Tableau1[[#This Row],[Au]]-Tableau1[[#This Row],[Du]]</f>
        <v>0</v>
      </c>
      <c r="G12" s="64">
        <f>IFERROR(VLOOKUP(Tableau1[[#This Row],[Clasmt Etl]],Tableau2[[Classement]:[Tarif]],2,FALSE),"")</f>
        <v>0.55000000000000004</v>
      </c>
      <c r="H12" s="69">
        <f>Tableau1[[#This Row],[Nbre Adultes]]*Tableau1[[#This Row],[Nbre Nuitées]]*Tableau1[[#This Row],[Tarif]]</f>
        <v>0</v>
      </c>
      <c r="I12" s="131"/>
      <c r="J12" s="100"/>
      <c r="K12" s="100"/>
      <c r="L12" s="101"/>
      <c r="N12" s="14" t="s">
        <v>20</v>
      </c>
      <c r="O12" s="15"/>
      <c r="P12" s="16" t="s">
        <v>16</v>
      </c>
      <c r="Q12" s="17"/>
    </row>
    <row r="13" spans="1:17" x14ac:dyDescent="0.25">
      <c r="A13" s="77"/>
      <c r="B13" s="78"/>
      <c r="C13" s="83">
        <v>0</v>
      </c>
      <c r="D13" s="89"/>
      <c r="E13" s="90"/>
      <c r="F13" s="57">
        <f>+Tableau1[[#This Row],[Au]]-Tableau1[[#This Row],[Du]]</f>
        <v>0</v>
      </c>
      <c r="G13" s="64">
        <f>IFERROR(VLOOKUP(Tableau1[[#This Row],[Clasmt Etl]],Tableau2[[Classement]:[Tarif]],2,FALSE),"")</f>
        <v>0.55000000000000004</v>
      </c>
      <c r="H13" s="69">
        <f>Tableau1[[#This Row],[Nbre Adultes]]*Tableau1[[#This Row],[Nbre Nuitées]]*Tableau1[[#This Row],[Tarif]]</f>
        <v>0</v>
      </c>
      <c r="I13" s="121"/>
      <c r="J13" s="99"/>
      <c r="K13" s="99"/>
      <c r="L13" s="122"/>
      <c r="N13" s="11" t="s">
        <v>17</v>
      </c>
      <c r="O13" s="20" t="s">
        <v>24</v>
      </c>
      <c r="P13" s="12" t="s">
        <v>18</v>
      </c>
      <c r="Q13" s="21" t="s">
        <v>24</v>
      </c>
    </row>
    <row r="14" spans="1:17" ht="14.45" x14ac:dyDescent="0.3">
      <c r="A14" s="77"/>
      <c r="B14" s="78"/>
      <c r="C14" s="83">
        <v>0</v>
      </c>
      <c r="D14" s="89"/>
      <c r="E14" s="90"/>
      <c r="F14" s="57">
        <f>+Tableau1[[#This Row],[Au]]-Tableau1[[#This Row],[Du]]</f>
        <v>0</v>
      </c>
      <c r="G14" s="64">
        <f>IFERROR(VLOOKUP(Tableau1[[#This Row],[Clasmt Etl]],Tableau2[[Classement]:[Tarif]],2,FALSE),"")</f>
        <v>0.55000000000000004</v>
      </c>
      <c r="H14" s="69">
        <f>Tableau1[[#This Row],[Nbre Adultes]]*Tableau1[[#This Row],[Nbre Nuitées]]*Tableau1[[#This Row],[Tarif]]</f>
        <v>0</v>
      </c>
      <c r="I14" s="121"/>
      <c r="J14" s="99"/>
      <c r="K14" s="99"/>
      <c r="L14" s="122"/>
      <c r="N14" s="11"/>
      <c r="O14" s="12"/>
      <c r="P14" s="12"/>
      <c r="Q14" s="13"/>
    </row>
    <row r="15" spans="1:17" x14ac:dyDescent="0.25">
      <c r="A15" s="77"/>
      <c r="B15" s="78"/>
      <c r="C15" s="83">
        <v>0</v>
      </c>
      <c r="D15" s="89"/>
      <c r="E15" s="90"/>
      <c r="F15" s="57">
        <f>+Tableau1[[#This Row],[Au]]-Tableau1[[#This Row],[Du]]</f>
        <v>0</v>
      </c>
      <c r="G15" s="64">
        <f>IFERROR(VLOOKUP(Tableau1[[#This Row],[Clasmt Etl]],Tableau2[[Classement]:[Tarif]],2,FALSE),"")</f>
        <v>0.55000000000000004</v>
      </c>
      <c r="H15" s="69">
        <f>Tableau1[[#This Row],[Nbre Adultes]]*Tableau1[[#This Row],[Nbre Nuitées]]*Tableau1[[#This Row],[Tarif]]</f>
        <v>0</v>
      </c>
      <c r="I15" s="121"/>
      <c r="J15" s="99"/>
      <c r="K15" s="99"/>
      <c r="L15" s="122"/>
      <c r="N15" s="14" t="s">
        <v>19</v>
      </c>
      <c r="O15" s="15"/>
      <c r="P15" s="15"/>
      <c r="Q15" s="18"/>
    </row>
    <row r="16" spans="1:17" thickBot="1" x14ac:dyDescent="0.35">
      <c r="A16" s="77"/>
      <c r="B16" s="78"/>
      <c r="C16" s="83">
        <v>0</v>
      </c>
      <c r="D16" s="89"/>
      <c r="E16" s="90"/>
      <c r="F16" s="57">
        <f>+Tableau1[[#This Row],[Au]]-Tableau1[[#This Row],[Du]]</f>
        <v>0</v>
      </c>
      <c r="G16" s="64">
        <f>IFERROR(VLOOKUP(Tableau1[[#This Row],[Clasmt Etl]],Tableau2[[Classement]:[Tarif]],2,FALSE),"")</f>
        <v>0.55000000000000004</v>
      </c>
      <c r="H16" s="69">
        <f>Tableau1[[#This Row],[Nbre Adultes]]*Tableau1[[#This Row],[Nbre Nuitées]]*Tableau1[[#This Row],[Tarif]]</f>
        <v>0</v>
      </c>
      <c r="I16" s="8"/>
      <c r="J16" s="41"/>
      <c r="K16" s="41"/>
      <c r="L16" s="42"/>
      <c r="N16" s="9"/>
      <c r="O16" s="5"/>
      <c r="P16" s="5"/>
      <c r="Q16" s="6"/>
    </row>
    <row r="17" spans="1:17" ht="17.25" customHeight="1" x14ac:dyDescent="0.25">
      <c r="A17" s="75"/>
      <c r="B17" s="76"/>
      <c r="C17" s="83">
        <v>0</v>
      </c>
      <c r="D17" s="89"/>
      <c r="E17" s="90"/>
      <c r="F17" s="57">
        <f>+Tableau1[[#This Row],[Au]]-Tableau1[[#This Row],[Du]]</f>
        <v>0</v>
      </c>
      <c r="G17" s="64">
        <f>IFERROR(VLOOKUP(Tableau1[[#This Row],[Clasmt Etl]],Tableau2[[Classement]:[Tarif]],2,FALSE),"")</f>
        <v>0.55000000000000004</v>
      </c>
      <c r="H17" s="69">
        <f>Tableau1[[#This Row],[Nbre Adultes]]*Tableau1[[#This Row],[Nbre Nuitées]]*Tableau1[[#This Row],[Tarif]]</f>
        <v>0</v>
      </c>
      <c r="I17" s="11" t="s">
        <v>10</v>
      </c>
      <c r="J17" s="1"/>
      <c r="K17" s="12" t="s">
        <v>13</v>
      </c>
      <c r="L17" s="4"/>
      <c r="N17" s="24" t="s">
        <v>21</v>
      </c>
      <c r="O17" s="34" t="s">
        <v>22</v>
      </c>
      <c r="P17" s="125" t="s">
        <v>46</v>
      </c>
      <c r="Q17" s="126"/>
    </row>
    <row r="18" spans="1:17" x14ac:dyDescent="0.25">
      <c r="A18" s="77"/>
      <c r="B18" s="78"/>
      <c r="C18" s="83">
        <v>0</v>
      </c>
      <c r="D18" s="89"/>
      <c r="E18" s="90"/>
      <c r="F18" s="57">
        <f>+Tableau1[[#This Row],[Au]]-Tableau1[[#This Row],[Du]]</f>
        <v>0</v>
      </c>
      <c r="G18" s="64">
        <f>IFERROR(VLOOKUP(Tableau1[[#This Row],[Clasmt Etl]],Tableau2[[Classement]:[Tarif]],2,FALSE),"")</f>
        <v>0.55000000000000004</v>
      </c>
      <c r="H18" s="69">
        <f>Tableau1[[#This Row],[Nbre Adultes]]*Tableau1[[#This Row],[Nbre Nuitées]]*Tableau1[[#This Row],[Tarif]]</f>
        <v>0</v>
      </c>
      <c r="I18" s="11" t="s">
        <v>12</v>
      </c>
      <c r="J18" s="1"/>
      <c r="K18" s="1"/>
      <c r="L18" s="4"/>
      <c r="N18" s="25"/>
      <c r="O18" s="35"/>
      <c r="P18" s="127"/>
      <c r="Q18" s="128"/>
    </row>
    <row r="19" spans="1:17" thickBot="1" x14ac:dyDescent="0.35">
      <c r="A19" s="77"/>
      <c r="B19" s="78"/>
      <c r="C19" s="83">
        <v>0</v>
      </c>
      <c r="D19" s="89"/>
      <c r="E19" s="90"/>
      <c r="F19" s="57">
        <f>+Tableau1[[#This Row],[Au]]-Tableau1[[#This Row],[Du]]</f>
        <v>0</v>
      </c>
      <c r="G19" s="64">
        <f>IFERROR(VLOOKUP(Tableau1[[#This Row],[Clasmt Etl]],Tableau2[[Classement]:[Tarif]],2,FALSE),"")</f>
        <v>0.55000000000000004</v>
      </c>
      <c r="H19" s="69">
        <f>Tableau1[[#This Row],[Nbre Adultes]]*Tableau1[[#This Row],[Nbre Nuitées]]*Tableau1[[#This Row],[Tarif]]</f>
        <v>0</v>
      </c>
      <c r="I19" s="8"/>
      <c r="J19" s="1"/>
      <c r="K19" s="1"/>
      <c r="L19" s="4"/>
      <c r="N19" s="22"/>
      <c r="O19" s="36"/>
      <c r="P19" s="129" t="s">
        <v>23</v>
      </c>
      <c r="Q19" s="130"/>
    </row>
    <row r="20" spans="1:17" x14ac:dyDescent="0.25">
      <c r="A20" s="77"/>
      <c r="B20" s="78"/>
      <c r="C20" s="83">
        <v>0</v>
      </c>
      <c r="D20" s="89"/>
      <c r="E20" s="90"/>
      <c r="F20" s="57">
        <f>+Tableau1[[#This Row],[Au]]-Tableau1[[#This Row],[Du]]</f>
        <v>0</v>
      </c>
      <c r="G20" s="64">
        <f>IFERROR(VLOOKUP(Tableau1[[#This Row],[Clasmt Etl]],Tableau2[[Classement]:[Tarif]],2,FALSE),"")</f>
        <v>0.55000000000000004</v>
      </c>
      <c r="H20" s="69">
        <f>Tableau1[[#This Row],[Nbre Adultes]]*Tableau1[[#This Row],[Nbre Nuitées]]*Tableau1[[#This Row],[Tarif]]</f>
        <v>0</v>
      </c>
      <c r="I20" s="11" t="s">
        <v>11</v>
      </c>
      <c r="J20" s="1"/>
      <c r="K20" s="1"/>
      <c r="L20" s="4"/>
      <c r="N20" s="23" t="s">
        <v>24</v>
      </c>
      <c r="O20" s="1" t="s">
        <v>25</v>
      </c>
      <c r="P20" s="141">
        <v>0.55000000000000004</v>
      </c>
      <c r="Q20" s="142"/>
    </row>
    <row r="21" spans="1:17" x14ac:dyDescent="0.25">
      <c r="A21" s="77"/>
      <c r="B21" s="78"/>
      <c r="C21" s="83">
        <v>0</v>
      </c>
      <c r="D21" s="89"/>
      <c r="E21" s="90"/>
      <c r="F21" s="57">
        <f>+Tableau1[[#This Row],[Au]]-Tableau1[[#This Row],[Du]]</f>
        <v>0</v>
      </c>
      <c r="G21" s="64">
        <f>IFERROR(VLOOKUP(Tableau1[[#This Row],[Clasmt Etl]],Tableau2[[Classement]:[Tarif]],2,FALSE),"")</f>
        <v>0.55000000000000004</v>
      </c>
      <c r="H21" s="69">
        <f>Tableau1[[#This Row],[Nbre Adultes]]*Tableau1[[#This Row],[Nbre Nuitées]]*Tableau1[[#This Row],[Tarif]]</f>
        <v>0</v>
      </c>
      <c r="I21" s="8"/>
      <c r="J21" s="1"/>
      <c r="K21" s="1"/>
      <c r="L21" s="4"/>
      <c r="N21" s="23" t="s">
        <v>24</v>
      </c>
      <c r="O21" s="1" t="s">
        <v>26</v>
      </c>
      <c r="P21" s="143">
        <v>0.77</v>
      </c>
      <c r="Q21" s="144"/>
    </row>
    <row r="22" spans="1:17" ht="15.75" thickBot="1" x14ac:dyDescent="0.3">
      <c r="A22" s="77"/>
      <c r="B22" s="78"/>
      <c r="C22" s="83">
        <v>0</v>
      </c>
      <c r="D22" s="89"/>
      <c r="E22" s="90"/>
      <c r="F22" s="57">
        <f>+Tableau1[[#This Row],[Au]]-Tableau1[[#This Row],[Du]]</f>
        <v>0</v>
      </c>
      <c r="G22" s="64">
        <f>IFERROR(VLOOKUP(Tableau1[[#This Row],[Clasmt Etl]],Tableau2[[Classement]:[Tarif]],2,FALSE),"")</f>
        <v>0.55000000000000004</v>
      </c>
      <c r="H22" s="69">
        <f>Tableau1[[#This Row],[Nbre Adultes]]*Tableau1[[#This Row],[Nbre Nuitées]]*Tableau1[[#This Row],[Tarif]]</f>
        <v>0</v>
      </c>
      <c r="I22" s="9"/>
      <c r="J22" s="5"/>
      <c r="K22" s="5"/>
      <c r="L22" s="6"/>
      <c r="N22" s="40" t="s">
        <v>24</v>
      </c>
      <c r="O22" s="5" t="s">
        <v>27</v>
      </c>
      <c r="P22" s="145">
        <v>0.99</v>
      </c>
      <c r="Q22" s="146"/>
    </row>
    <row r="23" spans="1:17" thickBot="1" x14ac:dyDescent="0.35">
      <c r="A23" s="77"/>
      <c r="B23" s="78"/>
      <c r="C23" s="83">
        <v>0</v>
      </c>
      <c r="D23" s="89"/>
      <c r="E23" s="90"/>
      <c r="F23" s="57">
        <f>+Tableau1[[#This Row],[Au]]-Tableau1[[#This Row],[Du]]</f>
        <v>0</v>
      </c>
      <c r="G23" s="64">
        <f>IFERROR(VLOOKUP(Tableau1[[#This Row],[Clasmt Etl]],Tableau2[[Classement]:[Tarif]],2,FALSE),"")</f>
        <v>0.55000000000000004</v>
      </c>
      <c r="H23" s="69">
        <f>Tableau1[[#This Row],[Nbre Adultes]]*Tableau1[[#This Row],[Nbre Nuitées]]*Tableau1[[#This Row],[Tarif]]</f>
        <v>0</v>
      </c>
      <c r="I23" s="1"/>
      <c r="J23" s="1"/>
      <c r="K23" s="1"/>
      <c r="L23" s="1"/>
      <c r="N23" s="43"/>
      <c r="O23" s="1"/>
      <c r="P23" s="50"/>
      <c r="Q23" s="50"/>
    </row>
    <row r="24" spans="1:17" x14ac:dyDescent="0.25">
      <c r="A24" s="77"/>
      <c r="B24" s="78"/>
      <c r="C24" s="83">
        <v>0</v>
      </c>
      <c r="D24" s="89"/>
      <c r="E24" s="90"/>
      <c r="F24" s="57">
        <f>+Tableau1[[#This Row],[Au]]-Tableau1[[#This Row],[Du]]</f>
        <v>0</v>
      </c>
      <c r="G24" s="64">
        <f>IFERROR(VLOOKUP(Tableau1[[#This Row],[Clasmt Etl]],Tableau2[[Classement]:[Tarif]],2,FALSE),"")</f>
        <v>0.55000000000000004</v>
      </c>
      <c r="H24" s="69">
        <f>Tableau1[[#This Row],[Nbre Adultes]]*Tableau1[[#This Row],[Nbre Nuitées]]*Tableau1[[#This Row],[Tarif]]</f>
        <v>0</v>
      </c>
      <c r="I24" s="45" t="s">
        <v>34</v>
      </c>
      <c r="J24" s="46"/>
      <c r="K24" s="46"/>
      <c r="L24" s="46"/>
      <c r="M24" s="46"/>
      <c r="N24" s="46"/>
      <c r="O24" s="46"/>
      <c r="P24" s="46"/>
      <c r="Q24" s="47"/>
    </row>
    <row r="25" spans="1:17" x14ac:dyDescent="0.25">
      <c r="A25" s="77"/>
      <c r="B25" s="78"/>
      <c r="C25" s="83">
        <v>0</v>
      </c>
      <c r="D25" s="89"/>
      <c r="E25" s="90"/>
      <c r="F25" s="57">
        <f>+Tableau1[[#This Row],[Au]]-Tableau1[[#This Row],[Du]]</f>
        <v>0</v>
      </c>
      <c r="G25" s="64">
        <f>IFERROR(VLOOKUP(Tableau1[[#This Row],[Clasmt Etl]],Tableau2[[Classement]:[Tarif]],2,FALSE),"")</f>
        <v>0.55000000000000004</v>
      </c>
      <c r="H25" s="69">
        <f>Tableau1[[#This Row],[Nbre Adultes]]*Tableau1[[#This Row],[Nbre Nuitées]]*Tableau1[[#This Row],[Tarif]]</f>
        <v>0</v>
      </c>
      <c r="I25" s="48" t="s">
        <v>35</v>
      </c>
      <c r="J25" s="44"/>
      <c r="K25" s="44"/>
      <c r="L25" s="44"/>
      <c r="M25" s="44"/>
      <c r="N25" s="44"/>
      <c r="O25" s="32"/>
      <c r="P25" s="32"/>
      <c r="Q25" s="33"/>
    </row>
    <row r="26" spans="1:17" x14ac:dyDescent="0.25">
      <c r="A26" s="77"/>
      <c r="B26" s="78"/>
      <c r="C26" s="83">
        <v>0</v>
      </c>
      <c r="D26" s="89"/>
      <c r="E26" s="90"/>
      <c r="F26" s="57">
        <f>+Tableau1[[#This Row],[Au]]-Tableau1[[#This Row],[Du]]</f>
        <v>0</v>
      </c>
      <c r="G26" s="64">
        <f>IFERROR(VLOOKUP(Tableau1[[#This Row],[Clasmt Etl]],Tableau2[[Classement]:[Tarif]],2,FALSE),"")</f>
        <v>0.55000000000000004</v>
      </c>
      <c r="H26" s="69">
        <f>Tableau1[[#This Row],[Nbre Adultes]]*Tableau1[[#This Row],[Nbre Nuitées]]*Tableau1[[#This Row],[Tarif]]</f>
        <v>0</v>
      </c>
      <c r="I26" s="112" t="s">
        <v>36</v>
      </c>
      <c r="J26" s="113"/>
      <c r="K26" s="113"/>
      <c r="L26" s="113"/>
      <c r="M26" s="113"/>
      <c r="N26" s="113"/>
      <c r="O26" s="113"/>
      <c r="P26" s="114"/>
      <c r="Q26" s="115"/>
    </row>
    <row r="27" spans="1:17" ht="15.75" thickBot="1" x14ac:dyDescent="0.3">
      <c r="A27" s="77"/>
      <c r="B27" s="78"/>
      <c r="C27" s="83">
        <v>0</v>
      </c>
      <c r="D27" s="89"/>
      <c r="E27" s="90"/>
      <c r="F27" s="57">
        <f>+Tableau1[[#This Row],[Au]]-Tableau1[[#This Row],[Du]]</f>
        <v>0</v>
      </c>
      <c r="G27" s="64">
        <f>IFERROR(VLOOKUP(Tableau1[[#This Row],[Clasmt Etl]],Tableau2[[Classement]:[Tarif]],2,FALSE),"")</f>
        <v>0.55000000000000004</v>
      </c>
      <c r="H27" s="69">
        <f>Tableau1[[#This Row],[Nbre Adultes]]*Tableau1[[#This Row],[Nbre Nuitées]]*Tableau1[[#This Row],[Tarif]]</f>
        <v>0</v>
      </c>
      <c r="I27" s="116" t="s">
        <v>37</v>
      </c>
      <c r="J27" s="117"/>
      <c r="K27" s="117"/>
      <c r="L27" s="117"/>
      <c r="M27" s="117"/>
      <c r="N27" s="117"/>
      <c r="O27" s="118"/>
      <c r="P27" s="119"/>
      <c r="Q27" s="120"/>
    </row>
    <row r="28" spans="1:17" thickBot="1" x14ac:dyDescent="0.35">
      <c r="A28" s="77"/>
      <c r="B28" s="78"/>
      <c r="C28" s="83">
        <v>0</v>
      </c>
      <c r="D28" s="89"/>
      <c r="E28" s="90"/>
      <c r="F28" s="57">
        <f>+Tableau1[[#This Row],[Au]]-Tableau1[[#This Row],[Du]]</f>
        <v>0</v>
      </c>
      <c r="G28" s="64">
        <f>IFERROR(VLOOKUP(Tableau1[[#This Row],[Clasmt Etl]],Tableau2[[Classement]:[Tarif]],2,FALSE),"")</f>
        <v>0.55000000000000004</v>
      </c>
      <c r="H28" s="69">
        <f>Tableau1[[#This Row],[Nbre Adultes]]*Tableau1[[#This Row],[Nbre Nuitées]]*Tableau1[[#This Row],[Tarif]]</f>
        <v>0</v>
      </c>
    </row>
    <row r="29" spans="1:17" ht="15.75" thickBot="1" x14ac:dyDescent="0.3">
      <c r="A29" s="77"/>
      <c r="B29" s="78"/>
      <c r="C29" s="83">
        <v>0</v>
      </c>
      <c r="D29" s="89"/>
      <c r="E29" s="90"/>
      <c r="F29" s="57">
        <f>+Tableau1[[#This Row],[Au]]-Tableau1[[#This Row],[Du]]</f>
        <v>0</v>
      </c>
      <c r="G29" s="64">
        <f>IFERROR(VLOOKUP(Tableau1[[#This Row],[Clasmt Etl]],Tableau2[[Classement]:[Tarif]],2,FALSE),"")</f>
        <v>0.55000000000000004</v>
      </c>
      <c r="H29" s="69">
        <f>Tableau1[[#This Row],[Nbre Adultes]]*Tableau1[[#This Row],[Nbre Nuitées]]*Tableau1[[#This Row],[Tarif]]</f>
        <v>0</v>
      </c>
      <c r="I29" s="103" t="s">
        <v>38</v>
      </c>
      <c r="J29" s="104"/>
      <c r="K29" s="104"/>
      <c r="L29" s="104"/>
      <c r="M29" s="104"/>
      <c r="N29" s="104"/>
      <c r="O29" s="104"/>
      <c r="P29" s="104"/>
      <c r="Q29" s="105"/>
    </row>
    <row r="30" spans="1:17" thickBot="1" x14ac:dyDescent="0.35">
      <c r="A30" s="77"/>
      <c r="B30" s="78"/>
      <c r="C30" s="83">
        <v>0</v>
      </c>
      <c r="D30" s="89"/>
      <c r="E30" s="90"/>
      <c r="F30" s="57">
        <f>+Tableau1[[#This Row],[Au]]-Tableau1[[#This Row],[Du]]</f>
        <v>0</v>
      </c>
      <c r="G30" s="64">
        <f>IFERROR(VLOOKUP(Tableau1[[#This Row],[Clasmt Etl]],Tableau2[[Classement]:[Tarif]],2,FALSE),"")</f>
        <v>0.55000000000000004</v>
      </c>
      <c r="H30" s="69">
        <f>Tableau1[[#This Row],[Nbre Adultes]]*Tableau1[[#This Row],[Nbre Nuitées]]*Tableau1[[#This Row],[Tarif]]</f>
        <v>0</v>
      </c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5" customHeight="1" x14ac:dyDescent="0.25">
      <c r="A31" s="77"/>
      <c r="B31" s="78"/>
      <c r="C31" s="83">
        <v>0</v>
      </c>
      <c r="D31" s="89"/>
      <c r="E31" s="90"/>
      <c r="F31" s="57">
        <f>+Tableau1[[#This Row],[Au]]-Tableau1[[#This Row],[Du]]</f>
        <v>0</v>
      </c>
      <c r="G31" s="64">
        <f>IFERROR(VLOOKUP(Tableau1[[#This Row],[Clasmt Etl]],Tableau2[[Classement]:[Tarif]],2,FALSE),"")</f>
        <v>0.55000000000000004</v>
      </c>
      <c r="H31" s="69">
        <f>Tableau1[[#This Row],[Nbre Adultes]]*Tableau1[[#This Row],[Nbre Nuitées]]*Tableau1[[#This Row],[Tarif]]</f>
        <v>0</v>
      </c>
      <c r="I31" s="106" t="s">
        <v>41</v>
      </c>
      <c r="J31" s="107"/>
      <c r="K31" s="107"/>
      <c r="L31" s="108"/>
      <c r="N31" s="135" t="s">
        <v>42</v>
      </c>
      <c r="O31" s="136"/>
      <c r="P31" s="136"/>
      <c r="Q31" s="137"/>
    </row>
    <row r="32" spans="1:17" ht="15" customHeight="1" x14ac:dyDescent="0.25">
      <c r="A32" s="77"/>
      <c r="B32" s="78"/>
      <c r="C32" s="83">
        <v>0</v>
      </c>
      <c r="D32" s="89"/>
      <c r="E32" s="90"/>
      <c r="F32" s="57">
        <f>+Tableau1[[#This Row],[Au]]-Tableau1[[#This Row],[Du]]</f>
        <v>0</v>
      </c>
      <c r="G32" s="64">
        <f>IFERROR(VLOOKUP(Tableau1[[#This Row],[Clasmt Etl]],Tableau2[[Classement]:[Tarif]],2,FALSE),"")</f>
        <v>0.55000000000000004</v>
      </c>
      <c r="H32" s="69">
        <f>Tableau1[[#This Row],[Nbre Adultes]]*Tableau1[[#This Row],[Nbre Nuitées]]*Tableau1[[#This Row],[Tarif]]</f>
        <v>0</v>
      </c>
      <c r="I32" s="132" t="s">
        <v>39</v>
      </c>
      <c r="J32" s="133"/>
      <c r="K32" s="133"/>
      <c r="L32" s="134"/>
      <c r="N32" s="138"/>
      <c r="O32" s="139"/>
      <c r="P32" s="139"/>
      <c r="Q32" s="140"/>
    </row>
    <row r="33" spans="1:17" x14ac:dyDescent="0.25">
      <c r="A33" s="77"/>
      <c r="B33" s="78"/>
      <c r="C33" s="83">
        <v>0</v>
      </c>
      <c r="D33" s="89"/>
      <c r="E33" s="90"/>
      <c r="F33" s="57">
        <f>+Tableau1[[#This Row],[Au]]-Tableau1[[#This Row],[Du]]</f>
        <v>0</v>
      </c>
      <c r="G33" s="64">
        <f>IFERROR(VLOOKUP(Tableau1[[#This Row],[Clasmt Etl]],Tableau2[[Classement]:[Tarif]],2,FALSE),"")</f>
        <v>0.55000000000000004</v>
      </c>
      <c r="H33" s="69">
        <f>Tableau1[[#This Row],[Nbre Adultes]]*Tableau1[[#This Row],[Nbre Nuitées]]*Tableau1[[#This Row],[Tarif]]</f>
        <v>0</v>
      </c>
      <c r="I33" s="132"/>
      <c r="J33" s="133"/>
      <c r="K33" s="133"/>
      <c r="L33" s="134"/>
      <c r="N33" s="138"/>
      <c r="O33" s="139"/>
      <c r="P33" s="139"/>
      <c r="Q33" s="140"/>
    </row>
    <row r="34" spans="1:17" ht="15.75" customHeight="1" x14ac:dyDescent="0.25">
      <c r="A34" s="77"/>
      <c r="B34" s="78"/>
      <c r="C34" s="83">
        <v>0</v>
      </c>
      <c r="D34" s="89"/>
      <c r="E34" s="90"/>
      <c r="F34" s="57">
        <f>+Tableau1[[#This Row],[Au]]-Tableau1[[#This Row],[Du]]</f>
        <v>0</v>
      </c>
      <c r="G34" s="64">
        <f>IFERROR(VLOOKUP(Tableau1[[#This Row],[Clasmt Etl]],Tableau2[[Classement]:[Tarif]],2,FALSE),"")</f>
        <v>0.55000000000000004</v>
      </c>
      <c r="H34" s="69">
        <f>Tableau1[[#This Row],[Nbre Adultes]]*Tableau1[[#This Row],[Nbre Nuitées]]*Tableau1[[#This Row],[Tarif]]</f>
        <v>0</v>
      </c>
      <c r="I34" s="132" t="s">
        <v>40</v>
      </c>
      <c r="J34" s="133"/>
      <c r="K34" s="133"/>
      <c r="L34" s="134"/>
      <c r="N34" s="138"/>
      <c r="O34" s="139"/>
      <c r="P34" s="139"/>
      <c r="Q34" s="140"/>
    </row>
    <row r="35" spans="1:17" ht="15" customHeight="1" x14ac:dyDescent="0.25">
      <c r="A35" s="77"/>
      <c r="B35" s="78"/>
      <c r="C35" s="83">
        <v>0</v>
      </c>
      <c r="D35" s="89"/>
      <c r="E35" s="90"/>
      <c r="F35" s="57">
        <f>+Tableau1[[#This Row],[Au]]-Tableau1[[#This Row],[Du]]</f>
        <v>0</v>
      </c>
      <c r="G35" s="64">
        <f>IFERROR(VLOOKUP(Tableau1[[#This Row],[Clasmt Etl]],Tableau2[[Classement]:[Tarif]],2,FALSE),"")</f>
        <v>0.55000000000000004</v>
      </c>
      <c r="H35" s="69">
        <f>Tableau1[[#This Row],[Nbre Adultes]]*Tableau1[[#This Row],[Nbre Nuitées]]*Tableau1[[#This Row],[Tarif]]</f>
        <v>0</v>
      </c>
      <c r="I35" s="132"/>
      <c r="J35" s="133"/>
      <c r="K35" s="133"/>
      <c r="L35" s="134"/>
      <c r="N35" s="109" t="s">
        <v>43</v>
      </c>
      <c r="O35" s="110"/>
      <c r="P35" s="110"/>
      <c r="Q35" s="111"/>
    </row>
    <row r="36" spans="1:17" ht="15.75" thickBot="1" x14ac:dyDescent="0.3">
      <c r="A36" s="77"/>
      <c r="B36" s="78"/>
      <c r="C36" s="83">
        <v>0</v>
      </c>
      <c r="D36" s="89"/>
      <c r="E36" s="90"/>
      <c r="F36" s="57">
        <f>+Tableau1[[#This Row],[Au]]-Tableau1[[#This Row],[Du]]</f>
        <v>0</v>
      </c>
      <c r="G36" s="64">
        <f>IFERROR(VLOOKUP(Tableau1[[#This Row],[Clasmt Etl]],Tableau2[[Classement]:[Tarif]],2,FALSE),"")</f>
        <v>0.55000000000000004</v>
      </c>
      <c r="H36" s="69">
        <f>Tableau1[[#This Row],[Nbre Adultes]]*Tableau1[[#This Row],[Nbre Nuitées]]*Tableau1[[#This Row],[Tarif]]</f>
        <v>0</v>
      </c>
      <c r="I36" s="9"/>
      <c r="J36" s="5"/>
      <c r="K36" s="5"/>
      <c r="L36" s="6"/>
      <c r="N36" s="37"/>
      <c r="O36" s="38"/>
      <c r="P36" s="38"/>
      <c r="Q36" s="39"/>
    </row>
    <row r="37" spans="1:17" x14ac:dyDescent="0.25">
      <c r="A37" s="77"/>
      <c r="B37" s="78"/>
      <c r="C37" s="83">
        <v>0</v>
      </c>
      <c r="D37" s="89"/>
      <c r="E37" s="90"/>
      <c r="F37" s="57">
        <f>+Tableau1[[#This Row],[Au]]-Tableau1[[#This Row],[Du]]</f>
        <v>0</v>
      </c>
      <c r="G37" s="64">
        <f>IFERROR(VLOOKUP(Tableau1[[#This Row],[Clasmt Etl]],Tableau2[[Classement]:[Tarif]],2,FALSE),"")</f>
        <v>0.55000000000000004</v>
      </c>
      <c r="H37" s="69">
        <f>Tableau1[[#This Row],[Nbre Adultes]]*Tableau1[[#This Row],[Nbre Nuitées]]*Tableau1[[#This Row],[Tarif]]</f>
        <v>0</v>
      </c>
      <c r="I37" s="49"/>
      <c r="J37" s="49"/>
      <c r="K37" s="49"/>
      <c r="L37" s="49"/>
      <c r="M37" s="49"/>
      <c r="N37" s="49"/>
      <c r="O37" s="49"/>
      <c r="P37" s="49"/>
      <c r="Q37" s="49"/>
    </row>
    <row r="38" spans="1:17" x14ac:dyDescent="0.25">
      <c r="A38" s="77"/>
      <c r="B38" s="78"/>
      <c r="C38" s="83">
        <v>0</v>
      </c>
      <c r="D38" s="89"/>
      <c r="E38" s="90"/>
      <c r="F38" s="57">
        <f>+Tableau1[[#This Row],[Au]]-Tableau1[[#This Row],[Du]]</f>
        <v>0</v>
      </c>
      <c r="G38" s="64">
        <f>IFERROR(VLOOKUP(Tableau1[[#This Row],[Clasmt Etl]],Tableau2[[Classement]:[Tarif]],2,FALSE),"")</f>
        <v>0.55000000000000004</v>
      </c>
      <c r="H38" s="69">
        <f>Tableau1[[#This Row],[Nbre Adultes]]*Tableau1[[#This Row],[Nbre Nuitées]]*Tableau1[[#This Row],[Tarif]]</f>
        <v>0</v>
      </c>
      <c r="I38" s="49"/>
      <c r="J38" s="49"/>
      <c r="K38" s="49"/>
      <c r="L38" s="49"/>
      <c r="M38" s="49"/>
      <c r="N38" s="49"/>
      <c r="O38" s="49"/>
      <c r="P38" s="49"/>
      <c r="Q38" s="49"/>
    </row>
    <row r="39" spans="1:17" x14ac:dyDescent="0.25">
      <c r="A39" s="77"/>
      <c r="B39" s="78"/>
      <c r="C39" s="83">
        <v>0</v>
      </c>
      <c r="D39" s="89"/>
      <c r="E39" s="90"/>
      <c r="F39" s="57">
        <f>+Tableau1[[#This Row],[Au]]-Tableau1[[#This Row],[Du]]</f>
        <v>0</v>
      </c>
      <c r="G39" s="64">
        <f>IFERROR(VLOOKUP(Tableau1[[#This Row],[Clasmt Etl]],Tableau2[[Classement]:[Tarif]],2,FALSE),"")</f>
        <v>0.55000000000000004</v>
      </c>
      <c r="H39" s="69">
        <f>Tableau1[[#This Row],[Nbre Adultes]]*Tableau1[[#This Row],[Nbre Nuitées]]*Tableau1[[#This Row],[Tarif]]</f>
        <v>0</v>
      </c>
      <c r="I39" s="49"/>
      <c r="J39" s="49"/>
      <c r="K39" s="49"/>
      <c r="L39" s="49"/>
      <c r="M39" s="49"/>
      <c r="N39" s="49"/>
      <c r="O39" s="49"/>
      <c r="P39" s="49"/>
      <c r="Q39" s="49"/>
    </row>
    <row r="40" spans="1:17" x14ac:dyDescent="0.25">
      <c r="A40" s="77"/>
      <c r="B40" s="78"/>
      <c r="C40" s="83">
        <v>0</v>
      </c>
      <c r="D40" s="89"/>
      <c r="E40" s="90"/>
      <c r="F40" s="57">
        <f>+Tableau1[[#This Row],[Au]]-Tableau1[[#This Row],[Du]]</f>
        <v>0</v>
      </c>
      <c r="G40" s="64">
        <f>IFERROR(VLOOKUP(Tableau1[[#This Row],[Clasmt Etl]],Tableau2[[Classement]:[Tarif]],2,FALSE),"")</f>
        <v>0.55000000000000004</v>
      </c>
      <c r="H40" s="69">
        <f>Tableau1[[#This Row],[Nbre Adultes]]*Tableau1[[#This Row],[Nbre Nuitées]]*Tableau1[[#This Row],[Tarif]]</f>
        <v>0</v>
      </c>
    </row>
    <row r="41" spans="1:17" ht="15.75" thickBot="1" x14ac:dyDescent="0.3">
      <c r="A41" s="79"/>
      <c r="B41" s="80"/>
      <c r="C41" s="83">
        <v>0</v>
      </c>
      <c r="D41" s="91"/>
      <c r="E41" s="92"/>
      <c r="F41" s="58">
        <f>+Tableau1[[#This Row],[Au]]-Tableau1[[#This Row],[Du]]</f>
        <v>0</v>
      </c>
      <c r="G41" s="65">
        <f>IFERROR(VLOOKUP(Tableau1[[#This Row],[Clasmt Etl]],Tableau2[[Classement]:[Tarif]],2,FALSE),"")</f>
        <v>0.55000000000000004</v>
      </c>
      <c r="H41" s="70">
        <f>Tableau1[[#This Row],[Nbre Adultes]]*Tableau1[[#This Row],[Nbre Nuitées]]*Tableau1[[#This Row],[Tarif]]</f>
        <v>0</v>
      </c>
    </row>
    <row r="42" spans="1:17" ht="21.75" customHeight="1" thickBot="1" x14ac:dyDescent="0.3">
      <c r="A42" s="81" t="s">
        <v>50</v>
      </c>
      <c r="B42" s="82"/>
      <c r="C42" s="84"/>
      <c r="D42" s="93"/>
      <c r="E42" s="93"/>
      <c r="F42" s="59"/>
      <c r="G42" s="66"/>
      <c r="H42" s="54">
        <f>SUBTOTAL(109,H2:H41)</f>
        <v>0</v>
      </c>
    </row>
    <row r="43" spans="1:17" ht="33.75" customHeight="1" thickBot="1" x14ac:dyDescent="0.3">
      <c r="A43" s="149" t="s">
        <v>33</v>
      </c>
      <c r="B43" s="150"/>
      <c r="C43" s="53"/>
      <c r="D43" s="147" t="s">
        <v>32</v>
      </c>
      <c r="E43" s="147"/>
      <c r="F43" s="148"/>
      <c r="G43" s="27"/>
      <c r="H43" s="26" t="s">
        <v>31</v>
      </c>
    </row>
    <row r="44" spans="1:17" ht="15.75" thickBot="1" x14ac:dyDescent="0.3">
      <c r="A44" s="151"/>
      <c r="B44" s="152"/>
      <c r="C44" s="153"/>
      <c r="D44" s="154"/>
      <c r="E44" s="154"/>
      <c r="F44" s="155"/>
      <c r="G44" s="28"/>
      <c r="H44" s="60"/>
    </row>
    <row r="45" spans="1:17" ht="15.75" customHeight="1" x14ac:dyDescent="0.25"/>
    <row r="74" ht="15" customHeight="1" x14ac:dyDescent="0.25"/>
    <row r="80" ht="7.5" customHeight="1" x14ac:dyDescent="0.25"/>
    <row r="81" ht="21.75" customHeight="1" x14ac:dyDescent="0.25"/>
    <row r="82" ht="8.25" customHeight="1" x14ac:dyDescent="0.25"/>
    <row r="83" ht="25.5" customHeight="1" x14ac:dyDescent="0.25"/>
  </sheetData>
  <sheetProtection selectLockedCells="1"/>
  <mergeCells count="32">
    <mergeCell ref="D43:F43"/>
    <mergeCell ref="A43:B44"/>
    <mergeCell ref="C44:F44"/>
    <mergeCell ref="N35:Q35"/>
    <mergeCell ref="I26:O26"/>
    <mergeCell ref="P26:Q26"/>
    <mergeCell ref="I27:N27"/>
    <mergeCell ref="O27:Q27"/>
    <mergeCell ref="I32:L33"/>
    <mergeCell ref="N31:Q34"/>
    <mergeCell ref="I34:L35"/>
    <mergeCell ref="I6:J6"/>
    <mergeCell ref="J10:L10"/>
    <mergeCell ref="L7:P7"/>
    <mergeCell ref="I29:Q29"/>
    <mergeCell ref="I31:L31"/>
    <mergeCell ref="I13:L13"/>
    <mergeCell ref="I14:L14"/>
    <mergeCell ref="I7:J7"/>
    <mergeCell ref="P17:Q18"/>
    <mergeCell ref="P19:Q19"/>
    <mergeCell ref="N11:Q11"/>
    <mergeCell ref="I15:L15"/>
    <mergeCell ref="I12:L12"/>
    <mergeCell ref="P20:Q20"/>
    <mergeCell ref="P21:Q21"/>
    <mergeCell ref="P22:Q22"/>
    <mergeCell ref="I2:Q3"/>
    <mergeCell ref="I4:J4"/>
    <mergeCell ref="L4:P4"/>
    <mergeCell ref="I5:J5"/>
    <mergeCell ref="L5:P5"/>
  </mergeCells>
  <dataValidations count="1">
    <dataValidation type="list" allowBlank="1" showInputMessage="1" showErrorMessage="1" sqref="C2:C42">
      <formula1>"0,2,3"</formula1>
    </dataValidation>
  </dataValidations>
  <pageMargins left="0.33333333333333331" right="0.34375" top="1.2666666666666666" bottom="0.75" header="0.3" footer="0.3"/>
  <pageSetup paperSize="9" orientation="portrait" verticalDpi="0" r:id="rId1"/>
  <headerFooter>
    <oddHeader>&amp;L&amp;G&amp;C&amp;"+,Gras italique"&amp;14REGISTRE JOURNALIER DU LOGEUR</oddHeader>
    <oddFooter>&amp;C&amp;"-,Gras italique"&amp;10&amp;K00-047Mairie de Les Anses d'Arlet - Service Initiatives Locales et Développement Economique - 0596 686 202 - mairie@mairie-anses-arlet.fr</oddFooter>
  </headerFooter>
  <ignoredErrors>
    <ignoredError sqref="H42" calculatedColumn="1"/>
  </ignoredError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showGridLines="0" topLeftCell="C1" workbookViewId="0">
      <selection activeCell="B1" sqref="A1:B1048576"/>
    </sheetView>
  </sheetViews>
  <sheetFormatPr baseColWidth="10" defaultRowHeight="15" x14ac:dyDescent="0.25"/>
  <cols>
    <col min="1" max="1" width="13.42578125" hidden="1" customWidth="1"/>
    <col min="2" max="2" width="0" hidden="1" customWidth="1"/>
  </cols>
  <sheetData>
    <row r="2" spans="1:2" x14ac:dyDescent="0.3">
      <c r="A2" t="s">
        <v>22</v>
      </c>
      <c r="B2" t="s">
        <v>52</v>
      </c>
    </row>
    <row r="3" spans="1:2" x14ac:dyDescent="0.3">
      <c r="A3">
        <v>0</v>
      </c>
      <c r="B3" s="52">
        <v>0.55000000000000004</v>
      </c>
    </row>
    <row r="4" spans="1:2" x14ac:dyDescent="0.3">
      <c r="A4">
        <v>2</v>
      </c>
      <c r="B4" s="52">
        <v>0.77</v>
      </c>
    </row>
    <row r="5" spans="1:2" x14ac:dyDescent="0.3">
      <c r="A5">
        <v>3</v>
      </c>
      <c r="B5" s="52">
        <v>0.99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registre journalier du logeur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DERIAU</dc:creator>
  <cp:lastModifiedBy>Sylvia DERIAU</cp:lastModifiedBy>
  <dcterms:created xsi:type="dcterms:W3CDTF">2017-11-22T16:17:58Z</dcterms:created>
  <dcterms:modified xsi:type="dcterms:W3CDTF">2018-01-25T19:18:04Z</dcterms:modified>
</cp:coreProperties>
</file>